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4" rupBuild="18827"/>
  <workbookPr codeName="ThisWorkbook" defaultThemeVersion="124226"/>
  <mc:AlternateContent xmlns:mc="http://schemas.openxmlformats.org/markup-compatibility/2006">
    <mc:Choice Requires="x15">
      <x15ac:absPath xmlns:x15ac="http://schemas.microsoft.com/office/spreadsheetml/2010/11/ac" url="C:\Users\PCAudioLabs\Desktop\"/>
    </mc:Choice>
  </mc:AlternateContent>
  <bookViews>
    <workbookView xWindow="9780" yWindow="-15" windowWidth="9840" windowHeight="14295" xr2:uid="{00000000-000D-0000-FFFF-FFFF00000000}"/>
  </bookViews>
  <sheets>
    <sheet name="Prob 1" sheetId="2" r:id="rId1"/>
    <sheet name="Prob 2" sheetId="9" r:id="rId2"/>
    <sheet name="Prob 3" sheetId="4" r:id="rId3"/>
  </sheets>
  <definedNames>
    <definedName name="Cumulative_Net_Interest">#REF!</definedName>
    <definedName name="First_Month_Collections">#REF!</definedName>
    <definedName name="Max_Borrowing_Need">#REF!</definedName>
    <definedName name="Maximum_Borrowing_Need">'Prob 3'!$B$30</definedName>
    <definedName name="Revenue_Adjustment">#REF!</definedName>
    <definedName name="Sales_Adjustment">'Prob 3'!$B$5</definedName>
    <definedName name="Total_Interest_Cost">'Prob 2'!$B$34</definedName>
  </definedNames>
  <calcPr calcId="171027"/>
</workbook>
</file>

<file path=xl/calcChain.xml><?xml version="1.0" encoding="utf-8"?>
<calcChain xmlns="http://schemas.openxmlformats.org/spreadsheetml/2006/main">
  <c r="F5" i="4" l="1"/>
  <c r="G5" i="4"/>
  <c r="H5" i="4"/>
  <c r="I5" i="4"/>
  <c r="J5" i="4"/>
  <c r="E5" i="4"/>
  <c r="B61" i="2" l="1"/>
  <c r="B60" i="2"/>
  <c r="B56" i="2"/>
  <c r="D53" i="2"/>
  <c r="E53" i="2"/>
  <c r="F53" i="2"/>
  <c r="G53" i="2"/>
  <c r="H53" i="2"/>
  <c r="C53" i="2"/>
  <c r="D51" i="2"/>
  <c r="E51" i="2"/>
  <c r="F51" i="2"/>
  <c r="G51" i="2"/>
  <c r="H51" i="2"/>
  <c r="C51" i="2"/>
  <c r="B41" i="2"/>
  <c r="B37" i="2"/>
  <c r="D34" i="2"/>
  <c r="E34" i="2"/>
  <c r="F34" i="2"/>
  <c r="G34" i="2"/>
  <c r="H34" i="2"/>
  <c r="C34" i="2"/>
  <c r="H32" i="2"/>
  <c r="D32" i="2"/>
  <c r="E32" i="2"/>
  <c r="F32" i="2"/>
  <c r="G32" i="2"/>
  <c r="C32" i="2"/>
  <c r="D18" i="2"/>
  <c r="E18" i="2"/>
  <c r="F18" i="2"/>
  <c r="G18" i="2"/>
  <c r="H18" i="2"/>
  <c r="D19" i="2"/>
  <c r="E19" i="2"/>
  <c r="F19" i="2"/>
  <c r="G19" i="2"/>
  <c r="H19" i="2"/>
  <c r="C19" i="2"/>
  <c r="C18" i="2"/>
  <c r="B22" i="2"/>
  <c r="B14" i="9"/>
  <c r="B32" i="9"/>
  <c r="D4" i="9"/>
  <c r="E4" i="9" s="1"/>
  <c r="D4" i="4"/>
  <c r="E4" i="4" s="1"/>
  <c r="C5" i="2"/>
  <c r="D5" i="2" s="1"/>
  <c r="B49" i="2"/>
  <c r="B30" i="2"/>
  <c r="B16" i="2"/>
  <c r="A47" i="2"/>
  <c r="A46" i="2"/>
  <c r="A28" i="2"/>
  <c r="A27" i="2"/>
  <c r="A14" i="2"/>
  <c r="A13" i="2"/>
  <c r="C30" i="2" l="1"/>
  <c r="C16" i="2"/>
  <c r="C49" i="2"/>
  <c r="E5" i="2"/>
  <c r="E16" i="2" s="1"/>
  <c r="D30" i="2"/>
  <c r="D16" i="2"/>
  <c r="D49" i="2"/>
  <c r="F4" i="4"/>
  <c r="F4" i="9"/>
  <c r="G4" i="9" s="1"/>
  <c r="H4" i="9" s="1"/>
  <c r="I4" i="9" s="1"/>
  <c r="J4" i="9" s="1"/>
  <c r="F5" i="2" l="1"/>
  <c r="F16" i="2" s="1"/>
  <c r="E49" i="2"/>
  <c r="E30" i="2"/>
  <c r="A3" i="9"/>
  <c r="G4" i="4"/>
  <c r="F49" i="2" l="1"/>
  <c r="G5" i="2"/>
  <c r="G30" i="2" s="1"/>
  <c r="F30" i="2"/>
  <c r="H4" i="4"/>
  <c r="G49" i="2" l="1"/>
  <c r="G16" i="2"/>
  <c r="H5" i="2"/>
  <c r="A4" i="2" s="1"/>
  <c r="I4" i="4"/>
  <c r="H16" i="2" l="1"/>
  <c r="H49" i="2"/>
  <c r="H30" i="2"/>
  <c r="J4" i="4"/>
  <c r="A3" i="4" s="1"/>
  <c r="A48" i="2"/>
  <c r="A15" i="2"/>
  <c r="A29" i="2"/>
  <c r="B30" i="4" l="1"/>
  <c r="B34"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Timothy R. Mayes, Ph.D.</author>
    <author>Timothy R. Mayes, Ph.D</author>
  </authors>
  <commentList>
    <comment ref="B5" authorId="0" shapeId="0" xr:uid="{00000000-0006-0000-0200-000001000000}">
      <text>
        <r>
          <rPr>
            <b/>
            <sz val="8"/>
            <color indexed="81"/>
            <rFont val="Tahoma"/>
            <family val="2"/>
          </rPr>
          <t>Timothy R. Mayes, Ph.D.:</t>
        </r>
        <r>
          <rPr>
            <sz val="8"/>
            <color indexed="81"/>
            <rFont val="Tahoma"/>
            <family val="2"/>
          </rPr>
          <t xml:space="preserve">
This value is for the scenario analysis and is multiplied by the expected sales for each month.  Note that November and December sales are assumed to be fixed since they are in the past.</t>
        </r>
      </text>
    </comment>
    <comment ref="A9" authorId="1" shapeId="0" xr:uid="{00000000-0006-0000-0200-000002000000}">
      <text>
        <r>
          <rPr>
            <b/>
            <sz val="8"/>
            <color indexed="81"/>
            <rFont val="Tahoma"/>
            <family val="2"/>
          </rPr>
          <t>Timothy R. Mayes, Ph.D:</t>
        </r>
        <r>
          <rPr>
            <sz val="8"/>
            <color indexed="81"/>
            <rFont val="Tahoma"/>
            <family val="2"/>
          </rPr>
          <t xml:space="preserve">
Bad debts are simply not collected, there is no cash flow so this row is blank.  It has been included because the 1% bad debt estimate is subject to uncertainty and could be used in a scenario analysis.
This number is also used to estimate NET sales for the previous month.  This is then used to calculate sales commissions and partner salaries.</t>
        </r>
      </text>
    </comment>
  </commentList>
</comments>
</file>

<file path=xl/sharedStrings.xml><?xml version="1.0" encoding="utf-8"?>
<sst xmlns="http://schemas.openxmlformats.org/spreadsheetml/2006/main" count="106" uniqueCount="65">
  <si>
    <t>Revenues</t>
  </si>
  <si>
    <t>Collections:</t>
  </si>
  <si>
    <t>Cash</t>
  </si>
  <si>
    <t>First Month</t>
  </si>
  <si>
    <t>Second Month</t>
  </si>
  <si>
    <t>Total Collections</t>
  </si>
  <si>
    <t>Payments:</t>
  </si>
  <si>
    <t>Total Payments</t>
  </si>
  <si>
    <t>Inventory Payments</t>
  </si>
  <si>
    <t>Beginning Cash Balance</t>
  </si>
  <si>
    <t>Unadjusted Cash Balance</t>
  </si>
  <si>
    <t>Ending Cash Balance</t>
  </si>
  <si>
    <t>Cumulative Borrowing</t>
  </si>
  <si>
    <t>Minimum Cash Balance</t>
  </si>
  <si>
    <t>Maximum Borrowing Need</t>
  </si>
  <si>
    <t>A)</t>
  </si>
  <si>
    <t>Forecasted Ending Cash Balance</t>
  </si>
  <si>
    <t>Beginning Cash</t>
  </si>
  <si>
    <t>Add: Collections</t>
  </si>
  <si>
    <t>Less: Payments</t>
  </si>
  <si>
    <t>B)</t>
  </si>
  <si>
    <t>Add: Borrowing</t>
  </si>
  <si>
    <t>Minimum Cash</t>
  </si>
  <si>
    <t>C)</t>
  </si>
  <si>
    <t>Less: Short-term Interest</t>
  </si>
  <si>
    <t>Annual Interest Rate</t>
  </si>
  <si>
    <t>Monthly Interest Rate</t>
  </si>
  <si>
    <t>D)</t>
  </si>
  <si>
    <t>Cash Budget</t>
  </si>
  <si>
    <t>Bad Debt</t>
  </si>
  <si>
    <t>Net Collections</t>
  </si>
  <si>
    <t>Disbursements:</t>
  </si>
  <si>
    <t>Clerical Wages</t>
  </si>
  <si>
    <t>Sales Commissions</t>
  </si>
  <si>
    <t>Partner Salaries</t>
  </si>
  <si>
    <t>Rent Expense</t>
  </si>
  <si>
    <t>Office Equipment Lease</t>
  </si>
  <si>
    <t>Utilities</t>
  </si>
  <si>
    <t>Total Disbursements</t>
  </si>
  <si>
    <t>Less: Disbursements</t>
  </si>
  <si>
    <t>Add: Current Borrowing</t>
  </si>
  <si>
    <t>Notes:</t>
  </si>
  <si>
    <t>Minimum Partner Salary</t>
  </si>
  <si>
    <t>Utilities (May &amp; June)</t>
  </si>
  <si>
    <t>Loblaw Manufacturing</t>
  </si>
  <si>
    <t>Sales</t>
  </si>
  <si>
    <t>Collections</t>
  </si>
  <si>
    <t>During Month</t>
  </si>
  <si>
    <t>Purchases</t>
  </si>
  <si>
    <t>Other Payments</t>
  </si>
  <si>
    <t>Net Additions to Cash</t>
  </si>
  <si>
    <t>Short-term Interest</t>
  </si>
  <si>
    <t>Month After</t>
  </si>
  <si>
    <t>Discount for Paying in Same Month</t>
  </si>
  <si>
    <t>Total Interest Cost</t>
  </si>
  <si>
    <t>Monthly Clerical Wages</t>
  </si>
  <si>
    <t>Office Equipment</t>
  </si>
  <si>
    <t>Lakewood Laser SkinCare</t>
  </si>
  <si>
    <t>Camp and Fevurly Financial Planners</t>
  </si>
  <si>
    <t>January</t>
  </si>
  <si>
    <t>February</t>
  </si>
  <si>
    <t>March</t>
  </si>
  <si>
    <t>April</t>
  </si>
  <si>
    <t>May</t>
  </si>
  <si>
    <t>June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</si>
</sst>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mmmm"/>
  </numFmts>
  <fonts count="9" x14ac:knownFonts="1">
    <font>
      <sz val="11"/>
      <name val="Times New Roman"/>
    </font>
    <font>
      <sz val="11"/>
      <name val="Times New Roman"/>
      <family val="1"/>
    </font>
    <font>
      <b/>
      <sz val="11"/>
      <name val="Times New Roman"/>
      <family val="1"/>
    </font>
    <font>
      <sz val="11"/>
      <name val="Times New Roman"/>
      <family val="1"/>
    </font>
    <font>
      <b/>
      <i/>
      <sz val="11"/>
      <name val="Times New Roman"/>
      <family val="1"/>
    </font>
    <font>
      <b/>
      <sz val="8"/>
      <color indexed="81"/>
      <name val="Tahoma"/>
      <family val="2"/>
    </font>
    <font>
      <sz val="8"/>
      <color indexed="81"/>
      <name val="Tahoma"/>
      <family val="2"/>
    </font>
    <font>
      <sz val="8"/>
      <name val="Times New Roman"/>
      <family val="1"/>
    </font>
    <font>
      <sz val="11"/>
      <color rgb="FFFF0000"/>
      <name val="Times New Roman"/>
      <family val="1"/>
    </font>
  </fonts>
  <fills count="3">
    <fill>
      <patternFill patternType="none"/>
    </fill>
    <fill>
      <patternFill patternType="gray125"/>
    </fill>
    <fill>
      <patternFill patternType="solid">
        <fgColor indexed="22"/>
        <bgColor indexed="64"/>
      </patternFill>
    </fill>
  </fills>
  <borders count="6">
    <border>
      <left/>
      <right/>
      <top/>
      <bottom/>
      <diagonal/>
    </border>
    <border>
      <left/>
      <right/>
      <top style="medium">
        <color indexed="64"/>
      </top>
      <bottom style="medium">
        <color indexed="64"/>
      </bottom>
      <diagonal/>
    </border>
    <border>
      <left/>
      <right/>
      <top/>
      <bottom style="thin">
        <color indexed="64"/>
      </bottom>
      <diagonal/>
    </border>
    <border>
      <left/>
      <right/>
      <top/>
      <bottom style="medium">
        <color indexed="64"/>
      </bottom>
      <diagonal/>
    </border>
    <border>
      <left/>
      <right/>
      <top style="thin">
        <color indexed="64"/>
      </top>
      <bottom style="double">
        <color indexed="64"/>
      </bottom>
      <diagonal/>
    </border>
    <border>
      <left/>
      <right/>
      <top style="medium">
        <color indexed="64"/>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48">
    <xf numFmtId="0" fontId="0" fillId="0" borderId="0" xfId="0"/>
    <xf numFmtId="0" fontId="2" fillId="0" borderId="0" xfId="0" applyFont="1" applyAlignment="1">
      <alignment horizontal="centerContinuous"/>
    </xf>
    <xf numFmtId="0" fontId="0" fillId="0" borderId="0" xfId="0" applyAlignment="1">
      <alignment horizontal="centerContinuous"/>
    </xf>
    <xf numFmtId="0" fontId="2" fillId="2" borderId="1" xfId="0" applyFont="1" applyFill="1" applyBorder="1"/>
    <xf numFmtId="0" fontId="3" fillId="0" borderId="0" xfId="0" applyFont="1" applyAlignment="1">
      <alignment horizontal="left"/>
    </xf>
    <xf numFmtId="0" fontId="3" fillId="0" borderId="0" xfId="0" applyFont="1" applyAlignment="1">
      <alignment horizontal="left" indent="1"/>
    </xf>
    <xf numFmtId="9" fontId="3" fillId="0" borderId="0" xfId="0" applyNumberFormat="1" applyFont="1" applyAlignment="1">
      <alignment horizontal="center"/>
    </xf>
    <xf numFmtId="9" fontId="3" fillId="0" borderId="0" xfId="0" applyNumberFormat="1" applyFont="1" applyAlignment="1">
      <alignment horizontal="left" indent="1"/>
    </xf>
    <xf numFmtId="0" fontId="4" fillId="0" borderId="0" xfId="0" applyFont="1"/>
    <xf numFmtId="165" fontId="4" fillId="0" borderId="0" xfId="1" applyNumberFormat="1" applyFont="1"/>
    <xf numFmtId="165" fontId="4" fillId="0" borderId="0" xfId="0" applyNumberFormat="1" applyFont="1"/>
    <xf numFmtId="0" fontId="3" fillId="0" borderId="0" xfId="0" applyFont="1" applyFill="1" applyBorder="1" applyAlignment="1">
      <alignment horizontal="left"/>
    </xf>
    <xf numFmtId="9" fontId="0" fillId="0" borderId="0" xfId="0" applyNumberFormat="1"/>
    <xf numFmtId="0" fontId="3" fillId="0" borderId="0" xfId="0" applyFont="1" applyFill="1" applyBorder="1" applyAlignment="1">
      <alignment horizontal="left" indent="1"/>
    </xf>
    <xf numFmtId="0" fontId="0" fillId="0" borderId="3" xfId="0" applyBorder="1"/>
    <xf numFmtId="0" fontId="0" fillId="0" borderId="0" xfId="0" applyAlignment="1">
      <alignment horizontal="left" indent="1"/>
    </xf>
    <xf numFmtId="165" fontId="0" fillId="0" borderId="0" xfId="0" applyNumberFormat="1"/>
    <xf numFmtId="0" fontId="0" fillId="0" borderId="0" xfId="0" applyAlignment="1">
      <alignment horizontal="left"/>
    </xf>
    <xf numFmtId="10" fontId="0" fillId="0" borderId="0" xfId="0" applyNumberFormat="1"/>
    <xf numFmtId="165" fontId="0" fillId="0" borderId="0" xfId="1" applyNumberFormat="1" applyFont="1"/>
    <xf numFmtId="165" fontId="0" fillId="0" borderId="2" xfId="1" applyNumberFormat="1" applyFont="1" applyBorder="1"/>
    <xf numFmtId="165" fontId="0" fillId="0" borderId="4" xfId="1" applyNumberFormat="1" applyFont="1" applyBorder="1"/>
    <xf numFmtId="10" fontId="0" fillId="0" borderId="0" xfId="3" applyNumberFormat="1" applyFont="1"/>
    <xf numFmtId="164" fontId="0" fillId="0" borderId="0" xfId="2" applyNumberFormat="1" applyFont="1"/>
    <xf numFmtId="0" fontId="3" fillId="0" borderId="3" xfId="0" applyFont="1" applyBorder="1" applyAlignment="1">
      <alignment horizontal="left" indent="1"/>
    </xf>
    <xf numFmtId="9" fontId="3" fillId="0" borderId="3" xfId="0" applyNumberFormat="1" applyFont="1" applyBorder="1" applyAlignment="1">
      <alignment horizontal="center"/>
    </xf>
    <xf numFmtId="9" fontId="3" fillId="0" borderId="3" xfId="0" applyNumberFormat="1" applyFont="1" applyBorder="1" applyAlignment="1">
      <alignment horizontal="left" indent="1"/>
    </xf>
    <xf numFmtId="165" fontId="0" fillId="0" borderId="3" xfId="1" applyNumberFormat="1" applyFont="1" applyBorder="1"/>
    <xf numFmtId="0" fontId="4" fillId="0" borderId="3" xfId="0" applyFont="1" applyFill="1" applyBorder="1" applyAlignment="1">
      <alignment horizontal="left"/>
    </xf>
    <xf numFmtId="165" fontId="2" fillId="0" borderId="3" xfId="0" applyNumberFormat="1" applyFont="1" applyBorder="1"/>
    <xf numFmtId="0" fontId="3" fillId="0" borderId="0" xfId="0" applyFont="1" applyFill="1" applyBorder="1" applyAlignment="1"/>
    <xf numFmtId="0" fontId="4" fillId="0" borderId="0" xfId="0" applyFont="1" applyAlignment="1"/>
    <xf numFmtId="0" fontId="0" fillId="0" borderId="0" xfId="0" applyAlignment="1"/>
    <xf numFmtId="0" fontId="2" fillId="0" borderId="0" xfId="0" applyFont="1" applyAlignment="1"/>
    <xf numFmtId="166" fontId="2" fillId="2" borderId="1" xfId="0" applyNumberFormat="1" applyFont="1" applyFill="1" applyBorder="1" applyAlignment="1">
      <alignment horizontal="center"/>
    </xf>
    <xf numFmtId="9" fontId="1" fillId="0" borderId="0" xfId="0" applyNumberFormat="1" applyFont="1" applyAlignment="1">
      <alignment horizontal="center"/>
    </xf>
    <xf numFmtId="0" fontId="0" fillId="0" borderId="5" xfId="0" applyBorder="1"/>
    <xf numFmtId="9" fontId="0" fillId="0" borderId="5" xfId="0" applyNumberFormat="1" applyBorder="1"/>
    <xf numFmtId="165" fontId="0" fillId="0" borderId="5" xfId="1" applyNumberFormat="1" applyFont="1" applyBorder="1"/>
    <xf numFmtId="165" fontId="0" fillId="0" borderId="5" xfId="0" applyNumberFormat="1" applyBorder="1"/>
    <xf numFmtId="165" fontId="0" fillId="0" borderId="2" xfId="0" applyNumberFormat="1" applyBorder="1"/>
    <xf numFmtId="0" fontId="2" fillId="0" borderId="0" xfId="0" applyFont="1"/>
    <xf numFmtId="165" fontId="2" fillId="0" borderId="0" xfId="1" applyNumberFormat="1" applyFont="1"/>
    <xf numFmtId="165" fontId="2" fillId="0" borderId="0" xfId="0" applyNumberFormat="1" applyFont="1"/>
    <xf numFmtId="0" fontId="3" fillId="0" borderId="5" xfId="0" applyFont="1" applyFill="1" applyBorder="1" applyAlignment="1"/>
    <xf numFmtId="0" fontId="3" fillId="0" borderId="0" xfId="0" applyFont="1"/>
    <xf numFmtId="0" fontId="2" fillId="2" borderId="1" xfId="0" applyFont="1" applyFill="1" applyBorder="1" applyAlignment="1">
      <alignment horizontal="center"/>
    </xf>
    <xf numFmtId="164" fontId="8" fillId="0" borderId="0" xfId="2" applyNumberFormat="1" applyFont="1"/>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62"/>
  <sheetViews>
    <sheetView showGridLines="0" tabSelected="1" zoomScaleNormal="100" workbookViewId="0">
      <selection activeCell="A2" sqref="A2"/>
    </sheetView>
  </sheetViews>
  <sheetFormatPr defaultRowHeight="15" x14ac:dyDescent="0.25"/>
  <cols>
    <col min="1" max="1" width="24.140625" bestFit="1" customWidth="1"/>
    <col min="2" max="8" width="11.28515625" customWidth="1"/>
  </cols>
  <sheetData>
    <row r="1" spans="1:8" x14ac:dyDescent="0.25">
      <c r="A1" t="s">
        <v>15</v>
      </c>
    </row>
    <row r="2" spans="1:8" x14ac:dyDescent="0.25">
      <c r="A2" s="1" t="s">
        <v>57</v>
      </c>
      <c r="B2" s="1"/>
      <c r="C2" s="1"/>
      <c r="D2" s="1"/>
      <c r="E2" s="1"/>
      <c r="F2" s="1"/>
      <c r="G2" s="1"/>
      <c r="H2" s="1"/>
    </row>
    <row r="3" spans="1:8" x14ac:dyDescent="0.25">
      <c r="A3" s="1" t="s">
        <v>16</v>
      </c>
      <c r="B3" s="1"/>
      <c r="C3" s="1"/>
      <c r="D3" s="1"/>
      <c r="E3" s="1"/>
      <c r="F3" s="1"/>
      <c r="G3" s="1"/>
      <c r="H3" s="1"/>
    </row>
    <row r="4" spans="1:8" ht="15.75" thickBot="1" x14ac:dyDescent="0.3">
      <c r="A4" s="1" t="str">
        <f>TEXT(C5,"mmmm")&amp;" "&amp;TEXT(YEAR(C5),"#")&amp;" to "&amp;TEXT(H5,"mmmm")&amp;" "&amp;TEXT(YEAR(B5),"#")</f>
        <v>February 2018 to July 2018</v>
      </c>
      <c r="B4" s="1"/>
      <c r="C4" s="1"/>
      <c r="D4" s="1"/>
      <c r="E4" s="1"/>
      <c r="F4" s="1"/>
      <c r="G4" s="1"/>
      <c r="H4" s="1"/>
    </row>
    <row r="5" spans="1:8" ht="15.75" thickBot="1" x14ac:dyDescent="0.3">
      <c r="A5" s="3"/>
      <c r="B5" s="34">
        <v>43101</v>
      </c>
      <c r="C5" s="34">
        <f t="shared" ref="C5:H5" si="0">DATE(YEAR(B5),MONTH(B5)+1,DAY(B5))</f>
        <v>43132</v>
      </c>
      <c r="D5" s="34">
        <f t="shared" si="0"/>
        <v>43160</v>
      </c>
      <c r="E5" s="34">
        <f t="shared" si="0"/>
        <v>43191</v>
      </c>
      <c r="F5" s="34">
        <f t="shared" si="0"/>
        <v>43221</v>
      </c>
      <c r="G5" s="34">
        <f t="shared" si="0"/>
        <v>43252</v>
      </c>
      <c r="H5" s="34">
        <f t="shared" si="0"/>
        <v>43282</v>
      </c>
    </row>
    <row r="6" spans="1:8" x14ac:dyDescent="0.25">
      <c r="A6" t="s">
        <v>17</v>
      </c>
      <c r="B6" s="19"/>
      <c r="C6" s="19"/>
      <c r="D6" s="19"/>
      <c r="E6" s="19"/>
      <c r="F6" s="19"/>
      <c r="G6" s="19"/>
      <c r="H6" s="19"/>
    </row>
    <row r="7" spans="1:8" x14ac:dyDescent="0.25">
      <c r="A7" s="15" t="s">
        <v>18</v>
      </c>
      <c r="B7" s="19"/>
      <c r="C7" s="19">
        <v>37125</v>
      </c>
      <c r="D7" s="19">
        <v>41175</v>
      </c>
      <c r="E7" s="19">
        <v>51075</v>
      </c>
      <c r="F7" s="19">
        <v>65475</v>
      </c>
      <c r="G7" s="19">
        <v>73125</v>
      </c>
      <c r="H7" s="19">
        <v>81000</v>
      </c>
    </row>
    <row r="8" spans="1:8" x14ac:dyDescent="0.25">
      <c r="A8" s="15" t="s">
        <v>19</v>
      </c>
      <c r="B8" s="20"/>
      <c r="C8" s="20">
        <v>43650</v>
      </c>
      <c r="D8" s="20">
        <v>46800</v>
      </c>
      <c r="E8" s="20">
        <v>48600</v>
      </c>
      <c r="F8" s="20">
        <v>54675</v>
      </c>
      <c r="G8" s="20">
        <v>60075</v>
      </c>
      <c r="H8" s="20">
        <v>61200</v>
      </c>
    </row>
    <row r="9" spans="1:8" x14ac:dyDescent="0.25">
      <c r="A9" t="s">
        <v>10</v>
      </c>
      <c r="B9" s="19"/>
      <c r="C9" s="19"/>
      <c r="D9" s="19"/>
      <c r="E9" s="19"/>
      <c r="F9" s="19"/>
      <c r="G9" s="19"/>
      <c r="H9" s="19"/>
    </row>
    <row r="10" spans="1:8" x14ac:dyDescent="0.25">
      <c r="A10" t="s">
        <v>11</v>
      </c>
      <c r="B10" s="19">
        <v>15000</v>
      </c>
      <c r="C10" s="19"/>
      <c r="D10" s="19"/>
      <c r="E10" s="19"/>
      <c r="F10" s="19"/>
      <c r="G10" s="19"/>
      <c r="H10" s="19"/>
    </row>
    <row r="12" spans="1:8" x14ac:dyDescent="0.25">
      <c r="A12" t="s">
        <v>20</v>
      </c>
    </row>
    <row r="13" spans="1:8" x14ac:dyDescent="0.25">
      <c r="A13" s="1" t="str">
        <f>A2</f>
        <v>Lakewood Laser SkinCare</v>
      </c>
      <c r="B13" s="1"/>
      <c r="C13" s="1"/>
      <c r="D13" s="1"/>
      <c r="E13" s="1"/>
      <c r="F13" s="1"/>
      <c r="G13" s="1"/>
      <c r="H13" s="1"/>
    </row>
    <row r="14" spans="1:8" x14ac:dyDescent="0.25">
      <c r="A14" s="1" t="str">
        <f>A3</f>
        <v>Forecasted Ending Cash Balance</v>
      </c>
      <c r="B14" s="1"/>
      <c r="C14" s="1"/>
      <c r="D14" s="1"/>
      <c r="E14" s="1"/>
      <c r="F14" s="1"/>
      <c r="G14" s="1"/>
      <c r="H14" s="1"/>
    </row>
    <row r="15" spans="1:8" ht="15.75" thickBot="1" x14ac:dyDescent="0.3">
      <c r="A15" s="1" t="str">
        <f>A4</f>
        <v>February 2018 to July 2018</v>
      </c>
      <c r="B15" s="1"/>
      <c r="C15" s="1"/>
      <c r="D15" s="1"/>
      <c r="E15" s="1"/>
      <c r="F15" s="1"/>
      <c r="G15" s="1"/>
      <c r="H15" s="1"/>
    </row>
    <row r="16" spans="1:8" ht="15.75" thickBot="1" x14ac:dyDescent="0.3">
      <c r="A16" s="3"/>
      <c r="B16" s="34">
        <f>B5</f>
        <v>43101</v>
      </c>
      <c r="C16" s="34">
        <f t="shared" ref="C16:H16" si="1">C5</f>
        <v>43132</v>
      </c>
      <c r="D16" s="34">
        <f t="shared" si="1"/>
        <v>43160</v>
      </c>
      <c r="E16" s="34">
        <f t="shared" si="1"/>
        <v>43191</v>
      </c>
      <c r="F16" s="34">
        <f t="shared" si="1"/>
        <v>43221</v>
      </c>
      <c r="G16" s="34">
        <f t="shared" si="1"/>
        <v>43252</v>
      </c>
      <c r="H16" s="34">
        <f t="shared" si="1"/>
        <v>43282</v>
      </c>
    </row>
    <row r="17" spans="1:8" x14ac:dyDescent="0.25">
      <c r="A17" t="s">
        <v>17</v>
      </c>
      <c r="B17" s="19"/>
      <c r="C17" s="19"/>
      <c r="D17" s="19"/>
      <c r="E17" s="19"/>
      <c r="F17" s="19"/>
      <c r="G17" s="19"/>
      <c r="H17" s="19"/>
    </row>
    <row r="18" spans="1:8" x14ac:dyDescent="0.25">
      <c r="A18" s="15" t="s">
        <v>18</v>
      </c>
      <c r="B18" s="19"/>
      <c r="C18" s="19">
        <f>C7</f>
        <v>37125</v>
      </c>
      <c r="D18" s="19">
        <f t="shared" ref="D18:H18" si="2">D7</f>
        <v>41175</v>
      </c>
      <c r="E18" s="19">
        <f t="shared" si="2"/>
        <v>51075</v>
      </c>
      <c r="F18" s="19">
        <f t="shared" si="2"/>
        <v>65475</v>
      </c>
      <c r="G18" s="19">
        <f t="shared" si="2"/>
        <v>73125</v>
      </c>
      <c r="H18" s="19">
        <f t="shared" si="2"/>
        <v>81000</v>
      </c>
    </row>
    <row r="19" spans="1:8" x14ac:dyDescent="0.25">
      <c r="A19" s="15" t="s">
        <v>19</v>
      </c>
      <c r="B19" s="20"/>
      <c r="C19" s="20">
        <f>C8</f>
        <v>43650</v>
      </c>
      <c r="D19" s="20">
        <f t="shared" ref="D19:H19" si="3">D8</f>
        <v>46800</v>
      </c>
      <c r="E19" s="20">
        <f t="shared" si="3"/>
        <v>48600</v>
      </c>
      <c r="F19" s="20">
        <f t="shared" si="3"/>
        <v>54675</v>
      </c>
      <c r="G19" s="20">
        <f t="shared" si="3"/>
        <v>60075</v>
      </c>
      <c r="H19" s="20">
        <f t="shared" si="3"/>
        <v>61200</v>
      </c>
    </row>
    <row r="20" spans="1:8" x14ac:dyDescent="0.25">
      <c r="A20" t="s">
        <v>10</v>
      </c>
      <c r="B20" s="19"/>
      <c r="C20" s="19"/>
      <c r="D20" s="19"/>
      <c r="E20" s="19"/>
      <c r="F20" s="19"/>
      <c r="G20" s="19"/>
      <c r="H20" s="19"/>
    </row>
    <row r="21" spans="1:8" x14ac:dyDescent="0.25">
      <c r="A21" s="15" t="s">
        <v>21</v>
      </c>
      <c r="B21" s="19"/>
      <c r="C21" s="19"/>
      <c r="D21" s="19"/>
      <c r="E21" s="19"/>
      <c r="F21" s="19"/>
      <c r="G21" s="19"/>
      <c r="H21" s="19"/>
    </row>
    <row r="22" spans="1:8" x14ac:dyDescent="0.25">
      <c r="A22" t="s">
        <v>11</v>
      </c>
      <c r="B22" s="19">
        <f>B10</f>
        <v>15000</v>
      </c>
      <c r="C22" s="19"/>
      <c r="D22" s="19"/>
      <c r="E22" s="19"/>
      <c r="F22" s="19"/>
      <c r="G22" s="19"/>
      <c r="H22" s="19"/>
    </row>
    <row r="24" spans="1:8" x14ac:dyDescent="0.25">
      <c r="A24" t="s">
        <v>22</v>
      </c>
      <c r="B24" s="19">
        <v>12000</v>
      </c>
    </row>
    <row r="26" spans="1:8" x14ac:dyDescent="0.25">
      <c r="A26" t="s">
        <v>23</v>
      </c>
    </row>
    <row r="27" spans="1:8" x14ac:dyDescent="0.25">
      <c r="A27" s="1" t="str">
        <f>A2</f>
        <v>Lakewood Laser SkinCare</v>
      </c>
      <c r="B27" s="1"/>
      <c r="C27" s="1"/>
      <c r="D27" s="1"/>
      <c r="E27" s="1"/>
      <c r="F27" s="1"/>
      <c r="G27" s="1"/>
      <c r="H27" s="1"/>
    </row>
    <row r="28" spans="1:8" x14ac:dyDescent="0.25">
      <c r="A28" s="1" t="str">
        <f>A3</f>
        <v>Forecasted Ending Cash Balance</v>
      </c>
      <c r="B28" s="1"/>
      <c r="C28" s="1"/>
      <c r="D28" s="1"/>
      <c r="E28" s="1"/>
      <c r="F28" s="1"/>
      <c r="G28" s="1"/>
      <c r="H28" s="1"/>
    </row>
    <row r="29" spans="1:8" ht="15.75" thickBot="1" x14ac:dyDescent="0.3">
      <c r="A29" s="1" t="str">
        <f>A4</f>
        <v>February 2018 to July 2018</v>
      </c>
      <c r="B29" s="1"/>
      <c r="C29" s="1"/>
      <c r="D29" s="1"/>
      <c r="E29" s="1"/>
      <c r="F29" s="1"/>
      <c r="G29" s="1"/>
      <c r="H29" s="1"/>
    </row>
    <row r="30" spans="1:8" ht="15.75" thickBot="1" x14ac:dyDescent="0.3">
      <c r="A30" s="3"/>
      <c r="B30" s="34">
        <f>B5</f>
        <v>43101</v>
      </c>
      <c r="C30" s="34">
        <f t="shared" ref="C30:H30" si="4">C5</f>
        <v>43132</v>
      </c>
      <c r="D30" s="34">
        <f t="shared" si="4"/>
        <v>43160</v>
      </c>
      <c r="E30" s="34">
        <f t="shared" si="4"/>
        <v>43191</v>
      </c>
      <c r="F30" s="34">
        <f t="shared" si="4"/>
        <v>43221</v>
      </c>
      <c r="G30" s="34">
        <f t="shared" si="4"/>
        <v>43252</v>
      </c>
      <c r="H30" s="34">
        <f t="shared" si="4"/>
        <v>43282</v>
      </c>
    </row>
    <row r="31" spans="1:8" x14ac:dyDescent="0.25">
      <c r="A31" t="s">
        <v>17</v>
      </c>
      <c r="B31" s="19"/>
      <c r="C31" s="19"/>
      <c r="D31" s="19"/>
      <c r="E31" s="19"/>
      <c r="F31" s="19"/>
      <c r="G31" s="19"/>
      <c r="H31" s="19"/>
    </row>
    <row r="32" spans="1:8" x14ac:dyDescent="0.25">
      <c r="A32" s="15" t="s">
        <v>18</v>
      </c>
      <c r="B32" s="19"/>
      <c r="C32" s="19">
        <f>C7</f>
        <v>37125</v>
      </c>
      <c r="D32" s="19">
        <f t="shared" ref="D32:G32" si="5">D7</f>
        <v>41175</v>
      </c>
      <c r="E32" s="19">
        <f t="shared" si="5"/>
        <v>51075</v>
      </c>
      <c r="F32" s="19">
        <f t="shared" si="5"/>
        <v>65475</v>
      </c>
      <c r="G32" s="19">
        <f t="shared" si="5"/>
        <v>73125</v>
      </c>
      <c r="H32" s="19">
        <f>H7</f>
        <v>81000</v>
      </c>
    </row>
    <row r="33" spans="1:8" x14ac:dyDescent="0.25">
      <c r="A33" s="15" t="s">
        <v>24</v>
      </c>
      <c r="B33" s="19"/>
      <c r="C33" s="19"/>
      <c r="D33" s="19"/>
      <c r="E33" s="19"/>
      <c r="F33" s="19"/>
      <c r="G33" s="19"/>
      <c r="H33" s="19"/>
    </row>
    <row r="34" spans="1:8" x14ac:dyDescent="0.25">
      <c r="A34" s="15" t="s">
        <v>19</v>
      </c>
      <c r="B34" s="20"/>
      <c r="C34" s="20">
        <f>C8</f>
        <v>43650</v>
      </c>
      <c r="D34" s="20">
        <f t="shared" ref="D34:H34" si="6">D8</f>
        <v>46800</v>
      </c>
      <c r="E34" s="20">
        <f t="shared" si="6"/>
        <v>48600</v>
      </c>
      <c r="F34" s="20">
        <f t="shared" si="6"/>
        <v>54675</v>
      </c>
      <c r="G34" s="20">
        <f t="shared" si="6"/>
        <v>60075</v>
      </c>
      <c r="H34" s="20">
        <f t="shared" si="6"/>
        <v>61200</v>
      </c>
    </row>
    <row r="35" spans="1:8" x14ac:dyDescent="0.25">
      <c r="A35" t="s">
        <v>10</v>
      </c>
      <c r="B35" s="19"/>
      <c r="C35" s="19"/>
      <c r="D35" s="19"/>
      <c r="E35" s="19"/>
      <c r="F35" s="19"/>
      <c r="G35" s="19"/>
      <c r="H35" s="19"/>
    </row>
    <row r="36" spans="1:8" x14ac:dyDescent="0.25">
      <c r="A36" s="15" t="s">
        <v>21</v>
      </c>
      <c r="B36" s="20"/>
      <c r="C36" s="19"/>
      <c r="D36" s="19"/>
      <c r="E36" s="19"/>
      <c r="F36" s="19"/>
      <c r="G36" s="19"/>
      <c r="H36" s="19"/>
    </row>
    <row r="37" spans="1:8" ht="15.75" thickBot="1" x14ac:dyDescent="0.3">
      <c r="A37" t="s">
        <v>11</v>
      </c>
      <c r="B37" s="21">
        <f>B10</f>
        <v>15000</v>
      </c>
      <c r="C37" s="21"/>
      <c r="D37" s="21"/>
      <c r="E37" s="21"/>
      <c r="F37" s="21"/>
      <c r="G37" s="21"/>
      <c r="H37" s="21"/>
    </row>
    <row r="38" spans="1:8" ht="15.75" thickTop="1" x14ac:dyDescent="0.25"/>
    <row r="39" spans="1:8" x14ac:dyDescent="0.25">
      <c r="A39" t="s">
        <v>12</v>
      </c>
      <c r="C39" s="16"/>
      <c r="D39" s="16"/>
      <c r="E39" s="16"/>
      <c r="F39" s="16"/>
      <c r="G39" s="16"/>
      <c r="H39" s="16"/>
    </row>
    <row r="41" spans="1:8" x14ac:dyDescent="0.25">
      <c r="A41" t="s">
        <v>22</v>
      </c>
      <c r="B41" s="19">
        <f>B24</f>
        <v>12000</v>
      </c>
    </row>
    <row r="42" spans="1:8" x14ac:dyDescent="0.25">
      <c r="A42" t="s">
        <v>25</v>
      </c>
      <c r="B42" s="12">
        <v>0.05</v>
      </c>
    </row>
    <row r="43" spans="1:8" x14ac:dyDescent="0.25">
      <c r="B43" s="22"/>
    </row>
    <row r="45" spans="1:8" x14ac:dyDescent="0.25">
      <c r="A45" t="s">
        <v>27</v>
      </c>
    </row>
    <row r="46" spans="1:8" x14ac:dyDescent="0.25">
      <c r="A46" s="1" t="str">
        <f>A2</f>
        <v>Lakewood Laser SkinCare</v>
      </c>
      <c r="B46" s="1"/>
      <c r="C46" s="1"/>
      <c r="D46" s="1"/>
      <c r="E46" s="1"/>
      <c r="F46" s="1"/>
      <c r="G46" s="1"/>
      <c r="H46" s="1"/>
    </row>
    <row r="47" spans="1:8" x14ac:dyDescent="0.25">
      <c r="A47" s="1" t="str">
        <f>A3</f>
        <v>Forecasted Ending Cash Balance</v>
      </c>
      <c r="B47" s="1"/>
      <c r="C47" s="1"/>
      <c r="D47" s="1"/>
      <c r="E47" s="1"/>
      <c r="F47" s="1"/>
      <c r="G47" s="1"/>
      <c r="H47" s="1"/>
    </row>
    <row r="48" spans="1:8" ht="15.75" thickBot="1" x14ac:dyDescent="0.3">
      <c r="A48" s="1" t="str">
        <f>A4</f>
        <v>February 2018 to July 2018</v>
      </c>
      <c r="B48" s="1"/>
      <c r="C48" s="1"/>
      <c r="D48" s="1"/>
      <c r="E48" s="1"/>
      <c r="F48" s="1"/>
      <c r="G48" s="1"/>
      <c r="H48" s="1"/>
    </row>
    <row r="49" spans="1:8" ht="15.75" thickBot="1" x14ac:dyDescent="0.3">
      <c r="A49" s="3"/>
      <c r="B49" s="34">
        <f>B5</f>
        <v>43101</v>
      </c>
      <c r="C49" s="34">
        <f t="shared" ref="C49:H49" si="7">C5</f>
        <v>43132</v>
      </c>
      <c r="D49" s="34">
        <f t="shared" si="7"/>
        <v>43160</v>
      </c>
      <c r="E49" s="34">
        <f t="shared" si="7"/>
        <v>43191</v>
      </c>
      <c r="F49" s="34">
        <f t="shared" si="7"/>
        <v>43221</v>
      </c>
      <c r="G49" s="34">
        <f t="shared" si="7"/>
        <v>43252</v>
      </c>
      <c r="H49" s="34">
        <f t="shared" si="7"/>
        <v>43282</v>
      </c>
    </row>
    <row r="50" spans="1:8" x14ac:dyDescent="0.25">
      <c r="A50" t="s">
        <v>17</v>
      </c>
      <c r="B50" s="19"/>
      <c r="C50" s="19"/>
      <c r="D50" s="19"/>
      <c r="E50" s="19"/>
      <c r="F50" s="19"/>
      <c r="G50" s="19"/>
      <c r="H50" s="19"/>
    </row>
    <row r="51" spans="1:8" x14ac:dyDescent="0.25">
      <c r="A51" s="15" t="s">
        <v>18</v>
      </c>
      <c r="B51" s="19"/>
      <c r="C51" s="19">
        <f>C7</f>
        <v>37125</v>
      </c>
      <c r="D51" s="19">
        <f t="shared" ref="D51:H51" si="8">D7</f>
        <v>41175</v>
      </c>
      <c r="E51" s="19">
        <f t="shared" si="8"/>
        <v>51075</v>
      </c>
      <c r="F51" s="19">
        <f t="shared" si="8"/>
        <v>65475</v>
      </c>
      <c r="G51" s="19">
        <f t="shared" si="8"/>
        <v>73125</v>
      </c>
      <c r="H51" s="19">
        <f t="shared" si="8"/>
        <v>81000</v>
      </c>
    </row>
    <row r="52" spans="1:8" x14ac:dyDescent="0.25">
      <c r="A52" s="15" t="s">
        <v>24</v>
      </c>
      <c r="B52" s="19"/>
      <c r="C52" s="19"/>
      <c r="D52" s="19"/>
      <c r="E52" s="19"/>
      <c r="F52" s="19"/>
      <c r="G52" s="19"/>
      <c r="H52" s="19"/>
    </row>
    <row r="53" spans="1:8" x14ac:dyDescent="0.25">
      <c r="A53" s="15" t="s">
        <v>19</v>
      </c>
      <c r="B53" s="20"/>
      <c r="C53" s="20">
        <f>C8</f>
        <v>43650</v>
      </c>
      <c r="D53" s="20">
        <f t="shared" ref="D53:H53" si="9">D8</f>
        <v>46800</v>
      </c>
      <c r="E53" s="20">
        <f t="shared" si="9"/>
        <v>48600</v>
      </c>
      <c r="F53" s="20">
        <f t="shared" si="9"/>
        <v>54675</v>
      </c>
      <c r="G53" s="20">
        <f t="shared" si="9"/>
        <v>60075</v>
      </c>
      <c r="H53" s="20">
        <f t="shared" si="9"/>
        <v>61200</v>
      </c>
    </row>
    <row r="54" spans="1:8" x14ac:dyDescent="0.25">
      <c r="A54" t="s">
        <v>10</v>
      </c>
      <c r="B54" s="19"/>
      <c r="C54" s="19"/>
      <c r="D54" s="19"/>
      <c r="E54" s="19"/>
      <c r="F54" s="19"/>
      <c r="G54" s="19"/>
      <c r="H54" s="19"/>
    </row>
    <row r="55" spans="1:8" x14ac:dyDescent="0.25">
      <c r="A55" s="15" t="s">
        <v>21</v>
      </c>
      <c r="B55" s="20"/>
      <c r="C55" s="20"/>
      <c r="D55" s="20"/>
      <c r="E55" s="20"/>
      <c r="F55" s="20"/>
      <c r="G55" s="20"/>
      <c r="H55" s="20"/>
    </row>
    <row r="56" spans="1:8" ht="15.75" thickBot="1" x14ac:dyDescent="0.3">
      <c r="A56" t="s">
        <v>11</v>
      </c>
      <c r="B56" s="21">
        <f>B10</f>
        <v>15000</v>
      </c>
      <c r="C56" s="21"/>
      <c r="D56" s="21"/>
      <c r="E56" s="21"/>
      <c r="F56" s="21"/>
      <c r="G56" s="21"/>
      <c r="H56" s="21"/>
    </row>
    <row r="57" spans="1:8" ht="15.75" thickTop="1" x14ac:dyDescent="0.25"/>
    <row r="58" spans="1:8" x14ac:dyDescent="0.25">
      <c r="A58" t="s">
        <v>12</v>
      </c>
      <c r="C58" s="16"/>
      <c r="D58" s="16"/>
      <c r="E58" s="16"/>
      <c r="F58" s="16"/>
      <c r="G58" s="16"/>
      <c r="H58" s="16"/>
    </row>
    <row r="60" spans="1:8" x14ac:dyDescent="0.25">
      <c r="A60" t="s">
        <v>22</v>
      </c>
      <c r="B60" s="19">
        <f>B24</f>
        <v>12000</v>
      </c>
    </row>
    <row r="61" spans="1:8" x14ac:dyDescent="0.25">
      <c r="A61" t="s">
        <v>25</v>
      </c>
      <c r="B61" s="12">
        <f>B42</f>
        <v>0.05</v>
      </c>
    </row>
    <row r="62" spans="1:8" x14ac:dyDescent="0.25">
      <c r="B62" s="22"/>
    </row>
  </sheetData>
  <phoneticPr fontId="7"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J34"/>
  <sheetViews>
    <sheetView showGridLines="0" zoomScaleNormal="100" workbookViewId="0">
      <pane xSplit="1" ySplit="4" topLeftCell="B5" activePane="bottomRight" state="frozen"/>
      <selection pane="topRight"/>
      <selection pane="bottomLeft"/>
      <selection pane="bottomRight" activeCell="N17" sqref="N17"/>
    </sheetView>
  </sheetViews>
  <sheetFormatPr defaultRowHeight="15" x14ac:dyDescent="0.25"/>
  <cols>
    <col min="1" max="1" width="31.7109375" bestFit="1" customWidth="1"/>
    <col min="2" max="2" width="10.42578125" bestFit="1" customWidth="1"/>
    <col min="3" max="6" width="11.42578125" bestFit="1" customWidth="1"/>
    <col min="7" max="7" width="10.42578125" bestFit="1" customWidth="1"/>
    <col min="8" max="8" width="11" bestFit="1" customWidth="1"/>
    <col min="9" max="10" width="10.85546875" bestFit="1" customWidth="1"/>
  </cols>
  <sheetData>
    <row r="1" spans="1:10" x14ac:dyDescent="0.25">
      <c r="A1" s="2" t="s">
        <v>44</v>
      </c>
      <c r="B1" s="2"/>
      <c r="C1" s="2"/>
      <c r="D1" s="2"/>
      <c r="E1" s="2"/>
      <c r="F1" s="2"/>
      <c r="G1" s="2"/>
      <c r="H1" s="2"/>
      <c r="I1" s="2"/>
    </row>
    <row r="2" spans="1:10" x14ac:dyDescent="0.25">
      <c r="A2" s="2" t="s">
        <v>28</v>
      </c>
      <c r="B2" s="2"/>
      <c r="C2" s="2"/>
      <c r="D2" s="2"/>
      <c r="E2" s="2"/>
      <c r="F2" s="2"/>
      <c r="G2" s="2"/>
      <c r="H2" s="2"/>
      <c r="I2" s="2"/>
    </row>
    <row r="3" spans="1:10" ht="15.75" thickBot="1" x14ac:dyDescent="0.3">
      <c r="A3" s="2" t="str">
        <f>TEXT(E4,"mmmm")&amp;" "&amp;TEXT(YEAR(E4),"#")&amp;" to "&amp;TEXT(I4,"mmmm")&amp;" "&amp;TEXT(YEAR(C4),"#")</f>
        <v>June 2017 to October 2017</v>
      </c>
      <c r="B3" s="2"/>
      <c r="C3" s="2"/>
      <c r="D3" s="2"/>
      <c r="E3" s="2"/>
      <c r="F3" s="2"/>
      <c r="G3" s="2"/>
      <c r="H3" s="2"/>
      <c r="I3" s="2"/>
    </row>
    <row r="4" spans="1:10" ht="15.75" thickBot="1" x14ac:dyDescent="0.3">
      <c r="A4" s="34"/>
      <c r="B4" s="34"/>
      <c r="C4" s="34">
        <v>42826</v>
      </c>
      <c r="D4" s="34">
        <f>DATE(YEAR(C4),MONTH(C4)+1,DAY(C4))</f>
        <v>42856</v>
      </c>
      <c r="E4" s="34">
        <f t="shared" ref="E4:J4" si="0">DATE(YEAR(D4),MONTH(D4)+1,DAY(D4))</f>
        <v>42887</v>
      </c>
      <c r="F4" s="34">
        <f t="shared" si="0"/>
        <v>42917</v>
      </c>
      <c r="G4" s="34">
        <f t="shared" si="0"/>
        <v>42948</v>
      </c>
      <c r="H4" s="34">
        <f t="shared" si="0"/>
        <v>42979</v>
      </c>
      <c r="I4" s="34">
        <f t="shared" si="0"/>
        <v>43009</v>
      </c>
      <c r="J4" s="34">
        <f t="shared" si="0"/>
        <v>43040</v>
      </c>
    </row>
    <row r="5" spans="1:10" x14ac:dyDescent="0.25">
      <c r="A5" t="s">
        <v>45</v>
      </c>
      <c r="C5" s="19">
        <v>186875</v>
      </c>
      <c r="D5" s="19">
        <v>219375</v>
      </c>
      <c r="E5" s="19">
        <v>279500</v>
      </c>
      <c r="F5" s="19">
        <v>230750</v>
      </c>
      <c r="G5" s="19">
        <v>196625</v>
      </c>
      <c r="H5" s="19">
        <v>151125</v>
      </c>
      <c r="I5" s="19">
        <v>123500</v>
      </c>
      <c r="J5" s="19">
        <v>131625</v>
      </c>
    </row>
    <row r="6" spans="1:10" x14ac:dyDescent="0.25">
      <c r="A6" t="s">
        <v>1</v>
      </c>
      <c r="C6" s="19"/>
      <c r="D6" s="19"/>
      <c r="E6" s="19"/>
      <c r="F6" s="19"/>
      <c r="G6" s="19"/>
      <c r="H6" s="19"/>
      <c r="I6" s="19"/>
    </row>
    <row r="7" spans="1:10" x14ac:dyDescent="0.25">
      <c r="A7" s="15" t="s">
        <v>2</v>
      </c>
      <c r="B7" s="12">
        <v>0.15</v>
      </c>
      <c r="C7" s="19"/>
      <c r="D7" s="19"/>
      <c r="E7" s="19"/>
      <c r="F7" s="19"/>
      <c r="G7" s="19"/>
      <c r="H7" s="19"/>
      <c r="I7" s="19"/>
    </row>
    <row r="8" spans="1:10" x14ac:dyDescent="0.25">
      <c r="A8" s="15" t="s">
        <v>3</v>
      </c>
      <c r="B8" s="12">
        <v>0.75</v>
      </c>
      <c r="C8" s="19"/>
      <c r="D8" s="19"/>
      <c r="E8" s="19"/>
      <c r="F8" s="19"/>
      <c r="G8" s="19"/>
      <c r="H8" s="19"/>
      <c r="I8" s="19"/>
    </row>
    <row r="9" spans="1:10" x14ac:dyDescent="0.25">
      <c r="A9" s="15" t="s">
        <v>4</v>
      </c>
      <c r="B9" s="12">
        <v>0.1</v>
      </c>
      <c r="C9" s="19"/>
      <c r="D9" s="19"/>
      <c r="E9" s="20"/>
      <c r="F9" s="20"/>
      <c r="G9" s="20"/>
      <c r="H9" s="20"/>
      <c r="I9" s="20"/>
    </row>
    <row r="10" spans="1:10" ht="15.75" thickBot="1" x14ac:dyDescent="0.3">
      <c r="A10" s="41" t="s">
        <v>5</v>
      </c>
      <c r="C10" s="19"/>
      <c r="D10" s="19"/>
      <c r="E10" s="42"/>
      <c r="F10" s="42"/>
      <c r="G10" s="42"/>
      <c r="H10" s="42"/>
      <c r="I10" s="42"/>
    </row>
    <row r="11" spans="1:10" x14ac:dyDescent="0.25">
      <c r="A11" s="36" t="s">
        <v>48</v>
      </c>
      <c r="B11" s="37">
        <v>0.55000000000000004</v>
      </c>
      <c r="C11" s="38"/>
      <c r="D11" s="38"/>
      <c r="E11" s="38"/>
      <c r="F11" s="38"/>
      <c r="G11" s="38"/>
      <c r="H11" s="38"/>
      <c r="I11" s="38"/>
    </row>
    <row r="12" spans="1:10" x14ac:dyDescent="0.25">
      <c r="A12" s="17" t="s">
        <v>6</v>
      </c>
      <c r="C12" s="19"/>
      <c r="D12" s="19"/>
      <c r="E12" s="19"/>
      <c r="F12" s="19"/>
      <c r="G12" s="19"/>
      <c r="H12" s="19"/>
      <c r="I12" s="19"/>
    </row>
    <row r="13" spans="1:10" x14ac:dyDescent="0.25">
      <c r="A13" s="15" t="s">
        <v>47</v>
      </c>
      <c r="B13" s="12">
        <v>0.4</v>
      </c>
      <c r="C13" s="19"/>
      <c r="D13" s="19"/>
      <c r="E13" s="19"/>
      <c r="F13" s="19"/>
      <c r="G13" s="19"/>
      <c r="H13" s="19"/>
      <c r="I13" s="19"/>
    </row>
    <row r="14" spans="1:10" x14ac:dyDescent="0.25">
      <c r="A14" s="15" t="s">
        <v>52</v>
      </c>
      <c r="B14" s="12">
        <f>1-B13</f>
        <v>0.6</v>
      </c>
      <c r="C14" s="19"/>
      <c r="D14" s="19"/>
      <c r="E14" s="20"/>
      <c r="F14" s="20"/>
      <c r="G14" s="20"/>
      <c r="H14" s="20"/>
      <c r="I14" s="20"/>
    </row>
    <row r="15" spans="1:10" ht="15.75" thickBot="1" x14ac:dyDescent="0.3">
      <c r="A15" s="41" t="s">
        <v>7</v>
      </c>
      <c r="E15" s="43"/>
      <c r="F15" s="43"/>
      <c r="G15" s="43"/>
      <c r="H15" s="43"/>
      <c r="I15" s="43"/>
    </row>
    <row r="16" spans="1:10" x14ac:dyDescent="0.25">
      <c r="A16" s="36" t="s">
        <v>46</v>
      </c>
      <c r="B16" s="36"/>
      <c r="C16" s="36"/>
      <c r="D16" s="36"/>
      <c r="E16" s="39"/>
      <c r="F16" s="39"/>
      <c r="G16" s="39"/>
      <c r="H16" s="39"/>
      <c r="I16" s="39"/>
    </row>
    <row r="17" spans="1:9" x14ac:dyDescent="0.25">
      <c r="A17" t="s">
        <v>31</v>
      </c>
    </row>
    <row r="18" spans="1:9" x14ac:dyDescent="0.25">
      <c r="A18" s="15" t="s">
        <v>8</v>
      </c>
      <c r="E18" s="16"/>
      <c r="F18" s="16"/>
      <c r="G18" s="16"/>
      <c r="H18" s="16"/>
      <c r="I18" s="16"/>
    </row>
    <row r="19" spans="1:9" x14ac:dyDescent="0.25">
      <c r="A19" s="15" t="s">
        <v>51</v>
      </c>
      <c r="E19" s="16"/>
      <c r="F19" s="16"/>
      <c r="G19" s="16"/>
      <c r="H19" s="16"/>
      <c r="I19" s="16"/>
    </row>
    <row r="20" spans="1:9" x14ac:dyDescent="0.25">
      <c r="A20" s="15" t="s">
        <v>49</v>
      </c>
      <c r="B20" s="12"/>
      <c r="E20" s="40">
        <v>130000</v>
      </c>
      <c r="F20" s="40">
        <v>121875</v>
      </c>
      <c r="G20" s="40">
        <v>113750</v>
      </c>
      <c r="H20" s="40">
        <v>81250</v>
      </c>
      <c r="I20" s="40">
        <v>73000</v>
      </c>
    </row>
    <row r="21" spans="1:9" ht="15.75" thickBot="1" x14ac:dyDescent="0.3">
      <c r="A21" s="41" t="s">
        <v>38</v>
      </c>
      <c r="E21" s="43"/>
      <c r="F21" s="43"/>
      <c r="G21" s="43"/>
      <c r="H21" s="43"/>
      <c r="I21" s="43"/>
    </row>
    <row r="22" spans="1:9" x14ac:dyDescent="0.25">
      <c r="A22" s="44" t="s">
        <v>9</v>
      </c>
      <c r="B22" s="36"/>
      <c r="C22" s="36"/>
      <c r="D22" s="38"/>
      <c r="E22" s="38"/>
      <c r="F22" s="38"/>
      <c r="G22" s="38"/>
      <c r="H22" s="38"/>
      <c r="I22" s="38"/>
    </row>
    <row r="23" spans="1:9" x14ac:dyDescent="0.25">
      <c r="A23" s="13" t="s">
        <v>50</v>
      </c>
      <c r="D23" s="19"/>
      <c r="E23" s="20"/>
      <c r="F23" s="20"/>
      <c r="G23" s="20"/>
      <c r="H23" s="20"/>
      <c r="I23" s="20"/>
    </row>
    <row r="24" spans="1:9" x14ac:dyDescent="0.25">
      <c r="A24" s="11" t="s">
        <v>10</v>
      </c>
      <c r="D24" s="19"/>
      <c r="E24" s="19"/>
      <c r="F24" s="19"/>
      <c r="G24" s="19"/>
      <c r="H24" s="19"/>
      <c r="I24" s="19"/>
    </row>
    <row r="25" spans="1:9" x14ac:dyDescent="0.25">
      <c r="A25" s="15" t="s">
        <v>40</v>
      </c>
      <c r="D25" s="20"/>
      <c r="E25" s="20"/>
      <c r="F25" s="20"/>
      <c r="G25" s="20"/>
      <c r="H25" s="20"/>
      <c r="I25" s="20"/>
    </row>
    <row r="26" spans="1:9" x14ac:dyDescent="0.25">
      <c r="A26" s="31" t="s">
        <v>11</v>
      </c>
      <c r="D26" s="19"/>
      <c r="E26" s="19"/>
      <c r="F26" s="19"/>
      <c r="G26" s="19"/>
      <c r="H26" s="19"/>
      <c r="I26" s="19"/>
    </row>
    <row r="28" spans="1:9" x14ac:dyDescent="0.25">
      <c r="A28" t="s">
        <v>12</v>
      </c>
      <c r="D28" s="16"/>
      <c r="E28" s="16"/>
      <c r="F28" s="16"/>
      <c r="G28" s="16"/>
      <c r="H28" s="16"/>
      <c r="I28" s="16"/>
    </row>
    <row r="29" spans="1:9" x14ac:dyDescent="0.25">
      <c r="A29" t="s">
        <v>13</v>
      </c>
      <c r="B29" s="19">
        <v>25000</v>
      </c>
    </row>
    <row r="30" spans="1:9" x14ac:dyDescent="0.25">
      <c r="A30" t="s">
        <v>53</v>
      </c>
      <c r="B30" s="22">
        <v>0.02</v>
      </c>
    </row>
    <row r="31" spans="1:9" x14ac:dyDescent="0.25">
      <c r="A31" t="s">
        <v>25</v>
      </c>
      <c r="B31" s="18">
        <v>0.04</v>
      </c>
    </row>
    <row r="32" spans="1:9" x14ac:dyDescent="0.25">
      <c r="A32" t="s">
        <v>26</v>
      </c>
      <c r="B32" s="22">
        <f>B31/12</f>
        <v>3.3333333333333335E-3</v>
      </c>
    </row>
    <row r="34" spans="1:2" x14ac:dyDescent="0.25">
      <c r="A34" t="s">
        <v>54</v>
      </c>
      <c r="B34" s="16">
        <f>SUM(E19:I19)</f>
        <v>0</v>
      </c>
    </row>
  </sheetData>
  <scenarios current="4" show="4" sqref="B34">
    <scenario name="0% Payments During Month" locked="1" count="1" user="Timothy R. Mayes, Ph.D." comment="Created by Timothy R. Mayes, Ph.D. on 2/7/2014">
      <inputCells r="B13" val="0" numFmtId="9"/>
    </scenario>
    <scenario name="10% Payments During Month" locked="1" count="1" user="Timothy R. Mayes, Ph.D." comment="Created by Timothy R. Mayes, Ph.D. on 2/7/2014">
      <inputCells r="B13" val="0.1" numFmtId="9"/>
    </scenario>
    <scenario name="20% Payments During Month" locked="1" count="1" user="Timothy R. Mayes, Ph.D." comment="Created by Timothy R. Mayes, Ph.D. on 2/7/2014">
      <inputCells r="B13" val="0.2" numFmtId="9"/>
    </scenario>
    <scenario name="30% Payments During Month" locked="1" count="1" user="Timothy R. Mayes, Ph.D." comment="Created by Timothy R. Mayes, Ph.D. on 2/7/2014">
      <inputCells r="B13" val="0.3" numFmtId="9"/>
    </scenario>
    <scenario name="40% Payments During Month" locked="1" count="1" user="Timothy R. Mayes, Ph.D." comment="Created by Timothy R. Mayes, Ph.D. on 2/7/2014">
      <inputCells r="B13" val="0.4" numFmtId="9"/>
    </scenario>
  </scenarios>
  <phoneticPr fontId="7"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T36"/>
  <sheetViews>
    <sheetView showGridLines="0" zoomScaleNormal="100" workbookViewId="0">
      <pane xSplit="1" ySplit="4" topLeftCell="B5" activePane="bottomRight" state="frozen"/>
      <selection pane="topRight"/>
      <selection pane="bottomLeft"/>
      <selection pane="bottomRight" activeCell="O4" sqref="O4"/>
    </sheetView>
  </sheetViews>
  <sheetFormatPr defaultRowHeight="15" x14ac:dyDescent="0.25"/>
  <cols>
    <col min="1" max="1" width="24.42578125" bestFit="1" customWidth="1"/>
    <col min="2" max="2" width="10" bestFit="1" customWidth="1"/>
    <col min="3" max="10" width="11.7109375" customWidth="1"/>
  </cols>
  <sheetData>
    <row r="1" spans="1:20" x14ac:dyDescent="0.25">
      <c r="A1" s="1" t="s">
        <v>58</v>
      </c>
      <c r="B1" s="1"/>
      <c r="C1" s="1"/>
      <c r="D1" s="2"/>
      <c r="E1" s="2"/>
      <c r="F1" s="2"/>
      <c r="G1" s="2"/>
      <c r="H1" s="2"/>
      <c r="I1" s="2"/>
      <c r="J1" s="2"/>
    </row>
    <row r="2" spans="1:20" x14ac:dyDescent="0.25">
      <c r="A2" s="1" t="s">
        <v>28</v>
      </c>
      <c r="B2" s="1"/>
      <c r="C2" s="1"/>
      <c r="D2" s="2"/>
      <c r="E2" s="2"/>
      <c r="F2" s="2"/>
      <c r="G2" s="2"/>
      <c r="H2" s="2"/>
      <c r="I2" s="2"/>
      <c r="J2" s="2"/>
    </row>
    <row r="3" spans="1:20" ht="15.75" thickBot="1" x14ac:dyDescent="0.3">
      <c r="A3" s="1" t="str">
        <f>"For the Period "&amp;TEXT(E4,"mmmm")&amp;" "&amp;TEXT(YEAR(E4),"#")&amp;" to "&amp;TEXT(J4,"mmmm")&amp;" "&amp;TEXT(YEAR(E4),"#")</f>
        <v>For the Period January 2017 to June 2017</v>
      </c>
      <c r="B3" s="1"/>
      <c r="C3" s="1"/>
      <c r="D3" s="2"/>
      <c r="E3" s="2"/>
      <c r="F3" s="2"/>
      <c r="G3" s="2"/>
      <c r="H3" s="2"/>
      <c r="I3" s="2"/>
      <c r="J3" s="2"/>
    </row>
    <row r="4" spans="1:20" ht="15.75" thickBot="1" x14ac:dyDescent="0.3">
      <c r="A4" s="3"/>
      <c r="B4" s="3"/>
      <c r="C4" s="34">
        <v>42675</v>
      </c>
      <c r="D4" s="34">
        <f>DATE(YEAR(C4),MONTH(C4)+1,DAY(C4))</f>
        <v>42705</v>
      </c>
      <c r="E4" s="34">
        <f t="shared" ref="E4:J4" si="0">DATE(YEAR(D4),MONTH(D4)+1,DAY(D4))</f>
        <v>42736</v>
      </c>
      <c r="F4" s="34">
        <f t="shared" si="0"/>
        <v>42767</v>
      </c>
      <c r="G4" s="34">
        <f t="shared" si="0"/>
        <v>42795</v>
      </c>
      <c r="H4" s="34">
        <f t="shared" si="0"/>
        <v>42826</v>
      </c>
      <c r="I4" s="34">
        <f t="shared" si="0"/>
        <v>42856</v>
      </c>
      <c r="J4" s="34">
        <f t="shared" si="0"/>
        <v>42887</v>
      </c>
      <c r="O4" s="46" t="s">
        <v>59</v>
      </c>
      <c r="P4" s="46" t="s">
        <v>60</v>
      </c>
      <c r="Q4" s="46" t="s">
        <v>61</v>
      </c>
      <c r="R4" s="46" t="s">
        <v>62</v>
      </c>
      <c r="S4" s="46" t="s">
        <v>63</v>
      </c>
      <c r="T4" s="46" t="s">
        <v>64</v>
      </c>
    </row>
    <row r="5" spans="1:20" x14ac:dyDescent="0.25">
      <c r="A5" t="s">
        <v>0</v>
      </c>
      <c r="B5" s="35">
        <v>1</v>
      </c>
      <c r="C5" s="23">
        <v>44160</v>
      </c>
      <c r="D5" s="23">
        <v>41400</v>
      </c>
      <c r="E5" s="23">
        <f>O5</f>
        <v>23000</v>
      </c>
      <c r="F5" s="23">
        <f t="shared" ref="F5:J5" si="1">P5</f>
        <v>24840</v>
      </c>
      <c r="G5" s="23">
        <f t="shared" si="1"/>
        <v>27600</v>
      </c>
      <c r="H5" s="23">
        <f t="shared" si="1"/>
        <v>34960</v>
      </c>
      <c r="I5" s="23">
        <f t="shared" si="1"/>
        <v>36800</v>
      </c>
      <c r="J5" s="23">
        <f t="shared" si="1"/>
        <v>41400</v>
      </c>
      <c r="O5" s="47">
        <v>23000</v>
      </c>
      <c r="P5" s="47">
        <v>24840</v>
      </c>
      <c r="Q5" s="47">
        <v>27600</v>
      </c>
      <c r="R5" s="47">
        <v>34960</v>
      </c>
      <c r="S5" s="47">
        <v>36800</v>
      </c>
      <c r="T5" s="47">
        <v>41400</v>
      </c>
    </row>
    <row r="6" spans="1:20" x14ac:dyDescent="0.25">
      <c r="A6" s="4" t="s">
        <v>1</v>
      </c>
      <c r="B6" s="4"/>
      <c r="C6" s="4"/>
    </row>
    <row r="7" spans="1:20" x14ac:dyDescent="0.25">
      <c r="A7" s="5" t="s">
        <v>2</v>
      </c>
      <c r="B7" s="6">
        <v>0.7</v>
      </c>
      <c r="C7" s="7"/>
      <c r="E7" s="19"/>
      <c r="F7" s="19"/>
      <c r="G7" s="19"/>
      <c r="H7" s="19"/>
      <c r="I7" s="19"/>
      <c r="J7" s="19"/>
    </row>
    <row r="8" spans="1:20" x14ac:dyDescent="0.25">
      <c r="A8" s="5" t="s">
        <v>3</v>
      </c>
      <c r="B8" s="6">
        <v>0.28999999999999998</v>
      </c>
      <c r="C8" s="7"/>
      <c r="E8" s="19"/>
      <c r="F8" s="19"/>
      <c r="G8" s="19"/>
      <c r="H8" s="19"/>
      <c r="I8" s="19"/>
      <c r="J8" s="19"/>
    </row>
    <row r="9" spans="1:20" ht="15.75" thickBot="1" x14ac:dyDescent="0.3">
      <c r="A9" s="24" t="s">
        <v>29</v>
      </c>
      <c r="B9" s="25">
        <v>0.01</v>
      </c>
      <c r="C9" s="26"/>
      <c r="D9" s="14"/>
      <c r="E9" s="27"/>
      <c r="F9" s="27"/>
      <c r="G9" s="27"/>
      <c r="H9" s="27"/>
      <c r="I9" s="27"/>
      <c r="J9" s="27"/>
    </row>
    <row r="10" spans="1:20" x14ac:dyDescent="0.25">
      <c r="A10" s="8" t="s">
        <v>30</v>
      </c>
      <c r="B10" s="8"/>
      <c r="C10" s="8"/>
      <c r="D10" s="8"/>
      <c r="E10" s="10"/>
      <c r="F10" s="10"/>
      <c r="G10" s="10"/>
      <c r="H10" s="10"/>
      <c r="I10" s="10"/>
      <c r="J10" s="10"/>
    </row>
    <row r="11" spans="1:20" x14ac:dyDescent="0.25">
      <c r="A11" s="11" t="s">
        <v>31</v>
      </c>
    </row>
    <row r="12" spans="1:20" x14ac:dyDescent="0.25">
      <c r="A12" s="13" t="s">
        <v>32</v>
      </c>
      <c r="E12" s="19"/>
      <c r="F12" s="19"/>
      <c r="G12" s="19"/>
      <c r="H12" s="19"/>
      <c r="I12" s="19"/>
      <c r="J12" s="19"/>
    </row>
    <row r="13" spans="1:20" x14ac:dyDescent="0.25">
      <c r="A13" s="13" t="s">
        <v>33</v>
      </c>
      <c r="B13" s="12">
        <v>0.25</v>
      </c>
      <c r="E13" s="19"/>
      <c r="F13" s="19"/>
      <c r="G13" s="19"/>
      <c r="H13" s="19"/>
      <c r="I13" s="19"/>
      <c r="J13" s="19"/>
    </row>
    <row r="14" spans="1:20" x14ac:dyDescent="0.25">
      <c r="A14" s="13" t="s">
        <v>34</v>
      </c>
      <c r="B14" s="12">
        <v>0.2</v>
      </c>
      <c r="E14" s="19"/>
      <c r="F14" s="19"/>
      <c r="G14" s="19"/>
      <c r="H14" s="19"/>
      <c r="I14" s="19"/>
      <c r="J14" s="19"/>
    </row>
    <row r="15" spans="1:20" x14ac:dyDescent="0.25">
      <c r="A15" s="13" t="s">
        <v>35</v>
      </c>
      <c r="E15" s="19"/>
      <c r="F15" s="19"/>
      <c r="G15" s="19"/>
      <c r="H15" s="19"/>
      <c r="I15" s="19"/>
      <c r="J15" s="19"/>
    </row>
    <row r="16" spans="1:20" x14ac:dyDescent="0.25">
      <c r="A16" s="13" t="s">
        <v>36</v>
      </c>
      <c r="E16" s="19"/>
      <c r="F16" s="19"/>
      <c r="G16" s="19"/>
      <c r="H16" s="19"/>
      <c r="I16" s="19"/>
      <c r="J16" s="19"/>
    </row>
    <row r="17" spans="1:10" x14ac:dyDescent="0.25">
      <c r="A17" s="13" t="s">
        <v>37</v>
      </c>
      <c r="E17" s="20"/>
      <c r="F17" s="20"/>
      <c r="G17" s="20"/>
      <c r="H17" s="20"/>
      <c r="I17" s="20"/>
      <c r="J17" s="20"/>
    </row>
    <row r="18" spans="1:10" ht="15.75" thickBot="1" x14ac:dyDescent="0.3">
      <c r="A18" s="28" t="s">
        <v>38</v>
      </c>
      <c r="B18" s="14"/>
      <c r="C18" s="14"/>
      <c r="D18" s="14"/>
      <c r="E18" s="29"/>
      <c r="F18" s="29"/>
      <c r="G18" s="29"/>
      <c r="H18" s="29"/>
      <c r="I18" s="29"/>
      <c r="J18" s="29"/>
    </row>
    <row r="19" spans="1:10" x14ac:dyDescent="0.25">
      <c r="A19" s="30" t="s">
        <v>9</v>
      </c>
      <c r="D19" s="19"/>
      <c r="E19" s="19"/>
      <c r="F19" s="19"/>
      <c r="G19" s="19"/>
      <c r="H19" s="19"/>
      <c r="I19" s="19"/>
      <c r="J19" s="19"/>
    </row>
    <row r="20" spans="1:10" x14ac:dyDescent="0.25">
      <c r="A20" s="13" t="s">
        <v>18</v>
      </c>
      <c r="D20" s="19"/>
      <c r="E20" s="19"/>
      <c r="F20" s="19"/>
      <c r="G20" s="19"/>
      <c r="H20" s="19"/>
      <c r="I20" s="19"/>
      <c r="J20" s="19"/>
    </row>
    <row r="21" spans="1:10" x14ac:dyDescent="0.25">
      <c r="A21" s="13" t="s">
        <v>39</v>
      </c>
      <c r="D21" s="19"/>
      <c r="E21" s="20"/>
      <c r="F21" s="20"/>
      <c r="G21" s="20"/>
      <c r="H21" s="20"/>
      <c r="I21" s="20"/>
      <c r="J21" s="20"/>
    </row>
    <row r="22" spans="1:10" x14ac:dyDescent="0.25">
      <c r="A22" s="11" t="s">
        <v>10</v>
      </c>
      <c r="D22" s="19"/>
      <c r="E22" s="19"/>
      <c r="F22" s="19"/>
      <c r="G22" s="19"/>
      <c r="H22" s="19"/>
      <c r="I22" s="19"/>
      <c r="J22" s="19"/>
    </row>
    <row r="23" spans="1:10" x14ac:dyDescent="0.25">
      <c r="A23" s="15" t="s">
        <v>40</v>
      </c>
      <c r="D23" s="20"/>
      <c r="E23" s="20"/>
      <c r="F23" s="20"/>
      <c r="G23" s="20"/>
      <c r="H23" s="20"/>
      <c r="I23" s="20"/>
      <c r="J23" s="20"/>
    </row>
    <row r="24" spans="1:10" x14ac:dyDescent="0.25">
      <c r="A24" s="31" t="s">
        <v>11</v>
      </c>
      <c r="B24" s="8"/>
      <c r="C24" s="8"/>
      <c r="D24" s="9">
        <v>12000</v>
      </c>
      <c r="E24" s="9"/>
      <c r="F24" s="9"/>
      <c r="G24" s="9"/>
      <c r="H24" s="9"/>
      <c r="I24" s="9"/>
      <c r="J24" s="9"/>
    </row>
    <row r="25" spans="1:10" x14ac:dyDescent="0.25">
      <c r="A25" s="32"/>
    </row>
    <row r="26" spans="1:10" x14ac:dyDescent="0.25">
      <c r="A26" s="32" t="s">
        <v>12</v>
      </c>
      <c r="E26" s="16"/>
      <c r="F26" s="16"/>
      <c r="G26" s="16"/>
      <c r="H26" s="16"/>
      <c r="I26" s="16"/>
      <c r="J26" s="16"/>
    </row>
    <row r="27" spans="1:10" x14ac:dyDescent="0.25">
      <c r="A27" s="33" t="s">
        <v>41</v>
      </c>
    </row>
    <row r="28" spans="1:10" x14ac:dyDescent="0.25">
      <c r="A28" s="32" t="s">
        <v>13</v>
      </c>
      <c r="B28" s="19">
        <v>10000</v>
      </c>
    </row>
    <row r="29" spans="1:10" x14ac:dyDescent="0.25">
      <c r="A29" t="s">
        <v>42</v>
      </c>
      <c r="B29" s="19">
        <v>5000</v>
      </c>
    </row>
    <row r="30" spans="1:10" x14ac:dyDescent="0.25">
      <c r="A30" t="s">
        <v>14</v>
      </c>
      <c r="B30" s="16">
        <f>ROUNDUP(MAX(E26:J26),-3)</f>
        <v>0</v>
      </c>
      <c r="C30" s="16"/>
    </row>
    <row r="32" spans="1:10" x14ac:dyDescent="0.25">
      <c r="A32" s="45" t="s">
        <v>55</v>
      </c>
      <c r="B32" s="19">
        <v>8050</v>
      </c>
    </row>
    <row r="33" spans="1:2" x14ac:dyDescent="0.25">
      <c r="A33" s="45" t="s">
        <v>35</v>
      </c>
      <c r="B33" s="19">
        <v>4025</v>
      </c>
    </row>
    <row r="34" spans="1:2" x14ac:dyDescent="0.25">
      <c r="A34" s="45" t="s">
        <v>56</v>
      </c>
      <c r="B34" s="19">
        <v>920</v>
      </c>
    </row>
    <row r="35" spans="1:2" x14ac:dyDescent="0.25">
      <c r="A35" t="s">
        <v>37</v>
      </c>
      <c r="B35" s="19">
        <v>288</v>
      </c>
    </row>
    <row r="36" spans="1:2" x14ac:dyDescent="0.25">
      <c r="A36" t="s">
        <v>43</v>
      </c>
      <c r="B36" s="19">
        <v>173</v>
      </c>
    </row>
  </sheetData>
  <phoneticPr fontId="7" type="noConversion"/>
  <pageMargins left="0.75" right="0.75" top="1" bottom="1" header="0.5" footer="0.5"/>
  <pageSetup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Prob 1</vt:lpstr>
      <vt:lpstr>Prob 2</vt:lpstr>
      <vt:lpstr>Prob 3</vt:lpstr>
      <vt:lpstr>Maximum_Borrowing_Need</vt:lpstr>
      <vt:lpstr>Sales_Adjustment</vt:lpstr>
      <vt:lpstr>Total_Interest_Cost</vt:lpstr>
    </vt:vector>
  </TitlesOfParts>
  <Company>Mayes Consulting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Timothy R. Mayes, Ph.D</dc:creator>
  <cp:lastModifiedBy>Del Hawley</cp:lastModifiedBy>
  <dcterms:created xsi:type="dcterms:W3CDTF">2002-09-22T17:26:31Z</dcterms:created>
  <dcterms:modified xsi:type="dcterms:W3CDTF">2018-02-06T00:43:55Z</dcterms:modified>
</cp:coreProperties>
</file>